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697\Documents\Ergastirio_Pliroforikis\Excel\excel2\"/>
    </mc:Choice>
  </mc:AlternateContent>
  <xr:revisionPtr revIDLastSave="0" documentId="13_ncr:1_{D27EFD36-872B-4D7F-87B7-981382FE7BCB}" xr6:coauthVersionLast="47" xr6:coauthVersionMax="47" xr10:uidLastSave="{00000000-0000-0000-0000-000000000000}"/>
  <bookViews>
    <workbookView xWindow="-108" yWindow="-108" windowWidth="23256" windowHeight="12576" xr2:uid="{42B2569F-0F74-4E6E-B745-229871553426}"/>
  </bookViews>
  <sheets>
    <sheet name="Παραδειγμα 1" sheetId="1" r:id="rId1"/>
    <sheet name="Παραδειγμα 2" sheetId="2" r:id="rId2"/>
    <sheet name="Παράδειγμα 3" sheetId="3" r:id="rId3"/>
    <sheet name="Παράδειγμα 4" sheetId="4" r:id="rId4"/>
    <sheet name="Παράδειγμα 5" sheetId="5" r:id="rId5"/>
    <sheet name="Παράδειγμα 6" sheetId="6" r:id="rId6"/>
    <sheet name="Παράδειγμα 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6" l="1"/>
  <c r="F4" i="7"/>
  <c r="G4" i="7" s="1"/>
  <c r="F5" i="7"/>
  <c r="H5" i="7" s="1"/>
  <c r="F6" i="7"/>
  <c r="H6" i="7" s="1"/>
  <c r="F7" i="7"/>
  <c r="H7" i="7" s="1"/>
  <c r="F8" i="7"/>
  <c r="G8" i="7" s="1"/>
  <c r="F9" i="7"/>
  <c r="H9" i="7" s="1"/>
  <c r="F10" i="7"/>
  <c r="G10" i="7" s="1"/>
  <c r="F11" i="7"/>
  <c r="H11" i="7" s="1"/>
  <c r="M4" i="6"/>
  <c r="K4" i="6"/>
  <c r="J8" i="6"/>
  <c r="K8" i="6" s="1"/>
  <c r="L8" i="6" s="1"/>
  <c r="J7" i="6"/>
  <c r="M7" i="6" s="1"/>
  <c r="J6" i="6"/>
  <c r="M6" i="6" s="1"/>
  <c r="J5" i="6"/>
  <c r="M5" i="6" s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3" i="6"/>
  <c r="G4" i="5"/>
  <c r="G5" i="5"/>
  <c r="G6" i="5"/>
  <c r="G7" i="5"/>
  <c r="G8" i="5"/>
  <c r="G9" i="5"/>
  <c r="G10" i="5"/>
  <c r="G11" i="5"/>
  <c r="G12" i="5"/>
  <c r="G3" i="5"/>
  <c r="F5" i="5"/>
  <c r="F6" i="5"/>
  <c r="F7" i="5"/>
  <c r="F8" i="5"/>
  <c r="F9" i="5"/>
  <c r="F10" i="5"/>
  <c r="F11" i="5"/>
  <c r="F12" i="5"/>
  <c r="F4" i="5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4" i="4"/>
  <c r="F5" i="3"/>
  <c r="G5" i="3" s="1"/>
  <c r="F6" i="3"/>
  <c r="G6" i="3" s="1"/>
  <c r="F7" i="3"/>
  <c r="G7" i="3" s="1"/>
  <c r="F8" i="3"/>
  <c r="G8" i="3" s="1"/>
  <c r="F9" i="3"/>
  <c r="G9" i="3" s="1"/>
  <c r="F4" i="3"/>
  <c r="G4" i="3" s="1"/>
  <c r="F6" i="2"/>
  <c r="F7" i="2" s="1"/>
  <c r="F8" i="2" s="1"/>
  <c r="F9" i="2" s="1"/>
  <c r="F10" i="2" s="1"/>
  <c r="F11" i="2" s="1"/>
  <c r="F12" i="2" s="1"/>
  <c r="F13" i="2" s="1"/>
  <c r="F5" i="2"/>
  <c r="F4" i="2"/>
  <c r="E5" i="2"/>
  <c r="E6" i="2"/>
  <c r="E7" i="2"/>
  <c r="E8" i="2"/>
  <c r="E9" i="2"/>
  <c r="E10" i="2"/>
  <c r="E11" i="2"/>
  <c r="E12" i="2"/>
  <c r="E13" i="2"/>
  <c r="E4" i="2"/>
  <c r="G9" i="1"/>
  <c r="G5" i="1"/>
  <c r="G6" i="1"/>
  <c r="G7" i="1"/>
  <c r="G8" i="1"/>
  <c r="G4" i="1"/>
  <c r="G11" i="7" l="1"/>
  <c r="G7" i="7"/>
  <c r="H8" i="7"/>
  <c r="H4" i="7"/>
  <c r="G9" i="7"/>
  <c r="H10" i="7"/>
  <c r="G6" i="7"/>
  <c r="G5" i="7"/>
  <c r="K7" i="6"/>
  <c r="L7" i="6" s="1"/>
  <c r="K6" i="6"/>
  <c r="L6" i="6" s="1"/>
  <c r="M8" i="6"/>
  <c r="K5" i="6"/>
  <c r="L5" i="6" s="1"/>
</calcChain>
</file>

<file path=xl/sharedStrings.xml><?xml version="1.0" encoding="utf-8"?>
<sst xmlns="http://schemas.openxmlformats.org/spreadsheetml/2006/main" count="41" uniqueCount="39">
  <si>
    <t>Αριθμός (n)</t>
  </si>
  <si>
    <t>n! με ενσωματωμένη συνάρτηση</t>
  </si>
  <si>
    <t>n! με αριθμητικό τελεστή</t>
  </si>
  <si>
    <t>Είδος</t>
  </si>
  <si>
    <t>Μονάδες</t>
  </si>
  <si>
    <t>Μοναδιαίο Κόστος Παραγωγής</t>
  </si>
  <si>
    <t>Κόστος</t>
  </si>
  <si>
    <t>Είδος 1</t>
  </si>
  <si>
    <t>Είδος 2</t>
  </si>
  <si>
    <t>Είδος 3</t>
  </si>
  <si>
    <t>Είδος 4</t>
  </si>
  <si>
    <t>Είδος 5</t>
  </si>
  <si>
    <t>Συνολικό Κόστος Παραγωγής:</t>
  </si>
  <si>
    <t>log με ενσωματωμένη συνάρτηση</t>
  </si>
  <si>
    <t>V (ml) προστιθέμενου μέσου</t>
  </si>
  <si>
    <t>pH διαλύματος</t>
  </si>
  <si>
    <t>pOH διαλύματος</t>
  </si>
  <si>
    <t>[OH-] διαλύματος</t>
  </si>
  <si>
    <t>t (min)</t>
  </si>
  <si>
    <t>C (mg/L)</t>
  </si>
  <si>
    <t>-ΔC/Δt</t>
  </si>
  <si>
    <t>Ctheor</t>
  </si>
  <si>
    <t>Μοίρες</t>
  </si>
  <si>
    <t>Ημίτονο</t>
  </si>
  <si>
    <t>Συνημίτονο</t>
  </si>
  <si>
    <t>Ακτίνια</t>
  </si>
  <si>
    <t>Εφαπτομένη</t>
  </si>
  <si>
    <t>Τόξο εφαπτομένης</t>
  </si>
  <si>
    <t>Γωνία σε μοίρες</t>
  </si>
  <si>
    <t>π/6</t>
  </si>
  <si>
    <t>π/4</t>
  </si>
  <si>
    <t>π/3</t>
  </si>
  <si>
    <t>π/2</t>
  </si>
  <si>
    <t>d (cm)</t>
  </si>
  <si>
    <t>K (euro)</t>
  </si>
  <si>
    <t>d (m)</t>
  </si>
  <si>
    <r>
      <t>Χρήση power και 2</t>
    </r>
    <r>
      <rPr>
        <b/>
        <vertAlign val="superscript"/>
        <sz val="14"/>
        <color theme="1"/>
        <rFont val="Calibri"/>
        <family val="2"/>
        <scheme val="minor"/>
      </rPr>
      <t>ης</t>
    </r>
    <r>
      <rPr>
        <b/>
        <sz val="14"/>
        <color theme="1"/>
        <rFont val="Calibri"/>
        <family val="2"/>
        <scheme val="minor"/>
      </rPr>
      <t xml:space="preserve"> στήλης</t>
    </r>
  </si>
  <si>
    <r>
      <t>A (m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</si>
  <si>
    <t>Βέλτιστη διάμετρος 10cm καθώς αντιστοιχεί στο χαμηλότερο κόστος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</si>
</sst>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scheme val="minor"/>
    </font>
    <font>
      <sz val="14"/>
      <color rgb="FF0070C0"/>
      <name val="Calibri"/>
      <family val="2"/>
      <charset val="161"/>
      <scheme val="minor"/>
    </font>
    <font>
      <b/>
      <vertAlign val="superscript"/>
      <sz val="14"/>
      <color theme="1"/>
      <name val="Calibri"/>
      <family val="2"/>
      <scheme val="minor"/>
    </font>
    <font>
      <sz val="14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/>
    <xf numFmtId="0" fontId="5" fillId="0" borderId="1" xfId="0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/>
    <xf numFmtId="164" fontId="3" fillId="0" borderId="1" xfId="0" applyNumberFormat="1" applyFont="1" applyBorder="1"/>
    <xf numFmtId="1" fontId="3" fillId="0" borderId="1" xfId="0" applyNumberFormat="1" applyFont="1" applyBorder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E93E4-B95B-40AE-B7B4-5636C6C50F39}">
  <dimension ref="D2:G9"/>
  <sheetViews>
    <sheetView tabSelected="1" workbookViewId="0">
      <selection activeCell="K5" sqref="K5"/>
    </sheetView>
  </sheetViews>
  <sheetFormatPr defaultRowHeight="14.4" x14ac:dyDescent="0.3"/>
  <cols>
    <col min="5" max="5" width="11.5546875" customWidth="1"/>
    <col min="6" max="6" width="22.88671875" customWidth="1"/>
  </cols>
  <sheetData>
    <row r="2" spans="4:7" x14ac:dyDescent="0.3">
      <c r="F2" s="1"/>
    </row>
    <row r="3" spans="4:7" ht="36" x14ac:dyDescent="0.35">
      <c r="D3" s="3" t="s">
        <v>3</v>
      </c>
      <c r="E3" s="3" t="s">
        <v>4</v>
      </c>
      <c r="F3" s="4" t="s">
        <v>5</v>
      </c>
      <c r="G3" s="3" t="s">
        <v>6</v>
      </c>
    </row>
    <row r="4" spans="4:7" ht="18" x14ac:dyDescent="0.35">
      <c r="D4" s="3" t="s">
        <v>7</v>
      </c>
      <c r="E4" s="2">
        <v>10</v>
      </c>
      <c r="F4" s="2">
        <v>3</v>
      </c>
      <c r="G4" s="6">
        <f>PRODUCT(E4,F4)</f>
        <v>30</v>
      </c>
    </row>
    <row r="5" spans="4:7" ht="18" x14ac:dyDescent="0.35">
      <c r="D5" s="3" t="s">
        <v>8</v>
      </c>
      <c r="E5" s="2">
        <v>12</v>
      </c>
      <c r="F5" s="2">
        <v>5</v>
      </c>
      <c r="G5" s="6">
        <f t="shared" ref="G5:G8" si="0">PRODUCT(E5,F5)</f>
        <v>60</v>
      </c>
    </row>
    <row r="6" spans="4:7" ht="18" x14ac:dyDescent="0.35">
      <c r="D6" s="3" t="s">
        <v>9</v>
      </c>
      <c r="E6" s="2">
        <v>20</v>
      </c>
      <c r="F6" s="2">
        <v>8</v>
      </c>
      <c r="G6" s="6">
        <f t="shared" si="0"/>
        <v>160</v>
      </c>
    </row>
    <row r="7" spans="4:7" ht="18" x14ac:dyDescent="0.35">
      <c r="D7" s="3" t="s">
        <v>10</v>
      </c>
      <c r="E7" s="2">
        <v>15</v>
      </c>
      <c r="F7" s="2">
        <v>9</v>
      </c>
      <c r="G7" s="6">
        <f t="shared" si="0"/>
        <v>135</v>
      </c>
    </row>
    <row r="8" spans="4:7" ht="18" x14ac:dyDescent="0.35">
      <c r="D8" s="3" t="s">
        <v>11</v>
      </c>
      <c r="E8" s="2">
        <v>20</v>
      </c>
      <c r="F8" s="2">
        <v>6</v>
      </c>
      <c r="G8" s="6">
        <f t="shared" si="0"/>
        <v>120</v>
      </c>
    </row>
    <row r="9" spans="4:7" ht="36" x14ac:dyDescent="0.35">
      <c r="D9" s="2"/>
      <c r="E9" s="2"/>
      <c r="F9" s="5" t="s">
        <v>12</v>
      </c>
      <c r="G9" s="6">
        <f>SUM(G4:G8)</f>
        <v>505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8C94B-B0F3-4C09-84DF-D4DCB6DDF3A3}">
  <dimension ref="D3:F13"/>
  <sheetViews>
    <sheetView workbookViewId="0">
      <selection activeCell="F17" sqref="F17"/>
    </sheetView>
  </sheetViews>
  <sheetFormatPr defaultRowHeight="14.4" x14ac:dyDescent="0.3"/>
  <cols>
    <col min="4" max="4" width="14.6640625" customWidth="1"/>
    <col min="5" max="5" width="28.5546875" bestFit="1" customWidth="1"/>
    <col min="6" max="6" width="22.109375" bestFit="1" customWidth="1"/>
  </cols>
  <sheetData>
    <row r="3" spans="4:6" ht="36" x14ac:dyDescent="0.35">
      <c r="D3" s="3" t="s">
        <v>0</v>
      </c>
      <c r="E3" s="4" t="s">
        <v>1</v>
      </c>
      <c r="F3" s="4" t="s">
        <v>2</v>
      </c>
    </row>
    <row r="4" spans="4:6" ht="18" x14ac:dyDescent="0.35">
      <c r="D4" s="2">
        <v>1</v>
      </c>
      <c r="E4" s="6">
        <f>FACT(D4)</f>
        <v>1</v>
      </c>
      <c r="F4" s="6">
        <f>D4</f>
        <v>1</v>
      </c>
    </row>
    <row r="5" spans="4:6" ht="18" x14ac:dyDescent="0.35">
      <c r="D5" s="2">
        <v>2</v>
      </c>
      <c r="E5" s="6">
        <f t="shared" ref="E5:E13" si="0">FACT(D5)</f>
        <v>2</v>
      </c>
      <c r="F5" s="6">
        <f>D5*F4</f>
        <v>2</v>
      </c>
    </row>
    <row r="6" spans="4:6" ht="18" x14ac:dyDescent="0.35">
      <c r="D6" s="2">
        <v>3</v>
      </c>
      <c r="E6" s="6">
        <f t="shared" si="0"/>
        <v>6</v>
      </c>
      <c r="F6" s="6">
        <f t="shared" ref="F6:F13" si="1">D6*F5</f>
        <v>6</v>
      </c>
    </row>
    <row r="7" spans="4:6" ht="18" x14ac:dyDescent="0.35">
      <c r="D7" s="2">
        <v>4</v>
      </c>
      <c r="E7" s="6">
        <f t="shared" si="0"/>
        <v>24</v>
      </c>
      <c r="F7" s="6">
        <f t="shared" si="1"/>
        <v>24</v>
      </c>
    </row>
    <row r="8" spans="4:6" ht="18" x14ac:dyDescent="0.35">
      <c r="D8" s="2">
        <v>5</v>
      </c>
      <c r="E8" s="6">
        <f t="shared" si="0"/>
        <v>120</v>
      </c>
      <c r="F8" s="6">
        <f t="shared" si="1"/>
        <v>120</v>
      </c>
    </row>
    <row r="9" spans="4:6" ht="18" x14ac:dyDescent="0.35">
      <c r="D9" s="2">
        <v>6</v>
      </c>
      <c r="E9" s="6">
        <f t="shared" si="0"/>
        <v>720</v>
      </c>
      <c r="F9" s="6">
        <f t="shared" si="1"/>
        <v>720</v>
      </c>
    </row>
    <row r="10" spans="4:6" ht="18" x14ac:dyDescent="0.35">
      <c r="D10" s="2">
        <v>7</v>
      </c>
      <c r="E10" s="6">
        <f t="shared" si="0"/>
        <v>5040</v>
      </c>
      <c r="F10" s="6">
        <f t="shared" si="1"/>
        <v>5040</v>
      </c>
    </row>
    <row r="11" spans="4:6" ht="18" x14ac:dyDescent="0.35">
      <c r="D11" s="2">
        <v>8</v>
      </c>
      <c r="E11" s="6">
        <f t="shared" si="0"/>
        <v>40320</v>
      </c>
      <c r="F11" s="6">
        <f t="shared" si="1"/>
        <v>40320</v>
      </c>
    </row>
    <row r="12" spans="4:6" ht="18" x14ac:dyDescent="0.35">
      <c r="D12" s="2">
        <v>9</v>
      </c>
      <c r="E12" s="6">
        <f t="shared" si="0"/>
        <v>362880</v>
      </c>
      <c r="F12" s="6">
        <f t="shared" si="1"/>
        <v>362880</v>
      </c>
    </row>
    <row r="13" spans="4:6" ht="18" x14ac:dyDescent="0.35">
      <c r="D13" s="2">
        <v>10</v>
      </c>
      <c r="E13" s="6">
        <f t="shared" si="0"/>
        <v>3628800</v>
      </c>
      <c r="F13" s="6">
        <f t="shared" si="1"/>
        <v>3628800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70A4E-BBD1-486B-81A1-1CAEEA9A1AFD}">
  <dimension ref="E3:G9"/>
  <sheetViews>
    <sheetView workbookViewId="0">
      <selection activeCell="A6" sqref="A6"/>
    </sheetView>
  </sheetViews>
  <sheetFormatPr defaultRowHeight="14.4" x14ac:dyDescent="0.3"/>
  <cols>
    <col min="5" max="5" width="14.5546875" customWidth="1"/>
    <col min="6" max="6" width="29.33203125" bestFit="1" customWidth="1"/>
    <col min="7" max="7" width="22.88671875" bestFit="1" customWidth="1"/>
  </cols>
  <sheetData>
    <row r="3" spans="5:7" ht="37.799999999999997" x14ac:dyDescent="0.35">
      <c r="E3" s="3" t="s">
        <v>0</v>
      </c>
      <c r="F3" s="4" t="s">
        <v>13</v>
      </c>
      <c r="G3" s="4" t="s">
        <v>36</v>
      </c>
    </row>
    <row r="4" spans="5:7" ht="18" x14ac:dyDescent="0.35">
      <c r="E4" s="2">
        <v>1</v>
      </c>
      <c r="F4" s="6">
        <f>LOG10(E4)</f>
        <v>0</v>
      </c>
      <c r="G4" s="6">
        <f>POWER(10,F4)</f>
        <v>1</v>
      </c>
    </row>
    <row r="5" spans="5:7" ht="18" x14ac:dyDescent="0.35">
      <c r="E5" s="2">
        <v>10</v>
      </c>
      <c r="F5" s="6">
        <f t="shared" ref="F5:F9" si="0">LOG10(E5)</f>
        <v>1</v>
      </c>
      <c r="G5" s="6">
        <f t="shared" ref="G5:G9" si="1">POWER(10,F5)</f>
        <v>10</v>
      </c>
    </row>
    <row r="6" spans="5:7" ht="18" x14ac:dyDescent="0.35">
      <c r="E6" s="2">
        <v>100</v>
      </c>
      <c r="F6" s="6">
        <f t="shared" si="0"/>
        <v>2</v>
      </c>
      <c r="G6" s="6">
        <f t="shared" si="1"/>
        <v>100</v>
      </c>
    </row>
    <row r="7" spans="5:7" ht="18" x14ac:dyDescent="0.35">
      <c r="E7" s="2">
        <v>1000</v>
      </c>
      <c r="F7" s="6">
        <f t="shared" si="0"/>
        <v>3</v>
      </c>
      <c r="G7" s="6">
        <f t="shared" si="1"/>
        <v>1000</v>
      </c>
    </row>
    <row r="8" spans="5:7" ht="18" x14ac:dyDescent="0.35">
      <c r="E8" s="2">
        <v>10000</v>
      </c>
      <c r="F8" s="6">
        <f t="shared" si="0"/>
        <v>4</v>
      </c>
      <c r="G8" s="6">
        <f t="shared" si="1"/>
        <v>10000</v>
      </c>
    </row>
    <row r="9" spans="5:7" ht="18" x14ac:dyDescent="0.35">
      <c r="E9" s="2">
        <v>100000</v>
      </c>
      <c r="F9" s="6">
        <f t="shared" si="0"/>
        <v>5</v>
      </c>
      <c r="G9" s="6">
        <f t="shared" si="1"/>
        <v>100000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39309-5DBA-4FEA-883F-E37F5588CBAD}">
  <dimension ref="E3:H19"/>
  <sheetViews>
    <sheetView workbookViewId="0">
      <selection activeCell="H15" sqref="H15"/>
    </sheetView>
  </sheetViews>
  <sheetFormatPr defaultRowHeight="14.4" x14ac:dyDescent="0.3"/>
  <cols>
    <col min="5" max="5" width="19" customWidth="1"/>
    <col min="6" max="6" width="14.33203125" customWidth="1"/>
    <col min="7" max="7" width="14.6640625" customWidth="1"/>
    <col min="8" max="8" width="13.44140625" customWidth="1"/>
  </cols>
  <sheetData>
    <row r="3" spans="5:8" ht="54" x14ac:dyDescent="0.35">
      <c r="E3" s="4" t="s">
        <v>14</v>
      </c>
      <c r="F3" s="4" t="s">
        <v>15</v>
      </c>
      <c r="G3" s="4" t="s">
        <v>16</v>
      </c>
      <c r="H3" s="4" t="s">
        <v>17</v>
      </c>
    </row>
    <row r="4" spans="5:8" ht="18" x14ac:dyDescent="0.35">
      <c r="E4" s="2">
        <v>0</v>
      </c>
      <c r="F4" s="2">
        <v>10.050000000000001</v>
      </c>
      <c r="G4" s="6">
        <f>14-F4</f>
        <v>3.9499999999999993</v>
      </c>
      <c r="H4" s="6">
        <f>10^(-G4)</f>
        <v>1.122018454301964E-4</v>
      </c>
    </row>
    <row r="5" spans="5:8" ht="18" x14ac:dyDescent="0.35">
      <c r="E5" s="2">
        <v>1</v>
      </c>
      <c r="F5" s="2">
        <v>10.02</v>
      </c>
      <c r="G5" s="6">
        <f t="shared" ref="G5:G19" si="0">14-F5</f>
        <v>3.9800000000000004</v>
      </c>
      <c r="H5" s="6">
        <f t="shared" ref="H5:H19" si="1">10^(-G5)</f>
        <v>1.0471285480508985E-4</v>
      </c>
    </row>
    <row r="6" spans="5:8" ht="18" x14ac:dyDescent="0.35">
      <c r="E6" s="2">
        <v>2</v>
      </c>
      <c r="F6" s="2">
        <v>9.9600000000000009</v>
      </c>
      <c r="G6" s="6">
        <f t="shared" si="0"/>
        <v>4.0399999999999991</v>
      </c>
      <c r="H6" s="6">
        <f t="shared" si="1"/>
        <v>9.1201083935591086E-5</v>
      </c>
    </row>
    <row r="7" spans="5:8" ht="18" x14ac:dyDescent="0.35">
      <c r="E7" s="2">
        <v>3</v>
      </c>
      <c r="F7" s="2">
        <v>9.8800000000000008</v>
      </c>
      <c r="G7" s="6">
        <f t="shared" si="0"/>
        <v>4.1199999999999992</v>
      </c>
      <c r="H7" s="6">
        <f t="shared" si="1"/>
        <v>7.5857757502918399E-5</v>
      </c>
    </row>
    <row r="8" spans="5:8" ht="18" x14ac:dyDescent="0.35">
      <c r="E8" s="2">
        <v>4</v>
      </c>
      <c r="F8" s="2">
        <v>9.75</v>
      </c>
      <c r="G8" s="6">
        <f t="shared" si="0"/>
        <v>4.25</v>
      </c>
      <c r="H8" s="6">
        <f t="shared" si="1"/>
        <v>5.6234132519034887E-5</v>
      </c>
    </row>
    <row r="9" spans="5:8" ht="18" x14ac:dyDescent="0.35">
      <c r="E9" s="2">
        <v>5</v>
      </c>
      <c r="F9" s="2">
        <v>9.66</v>
      </c>
      <c r="G9" s="6">
        <f t="shared" si="0"/>
        <v>4.34</v>
      </c>
      <c r="H9" s="6">
        <f t="shared" si="1"/>
        <v>4.5708818961487455E-5</v>
      </c>
    </row>
    <row r="10" spans="5:8" ht="18" x14ac:dyDescent="0.35">
      <c r="E10" s="2">
        <v>6</v>
      </c>
      <c r="F10" s="2">
        <v>9.3000000000000007</v>
      </c>
      <c r="G10" s="6">
        <f t="shared" si="0"/>
        <v>4.6999999999999993</v>
      </c>
      <c r="H10" s="6">
        <f t="shared" si="1"/>
        <v>1.9952623149688803E-5</v>
      </c>
    </row>
    <row r="11" spans="5:8" ht="18" x14ac:dyDescent="0.35">
      <c r="E11" s="2">
        <v>7</v>
      </c>
      <c r="F11" s="2">
        <v>8.86</v>
      </c>
      <c r="G11" s="6">
        <f t="shared" si="0"/>
        <v>5.1400000000000006</v>
      </c>
      <c r="H11" s="6">
        <f t="shared" si="1"/>
        <v>7.244359600749883E-6</v>
      </c>
    </row>
    <row r="12" spans="5:8" ht="18" x14ac:dyDescent="0.35">
      <c r="E12" s="2">
        <v>8</v>
      </c>
      <c r="F12" s="2">
        <v>8.35</v>
      </c>
      <c r="G12" s="6">
        <f t="shared" si="0"/>
        <v>5.65</v>
      </c>
      <c r="H12" s="6">
        <f t="shared" si="1"/>
        <v>2.2387211385683329E-6</v>
      </c>
    </row>
    <row r="13" spans="5:8" ht="18" x14ac:dyDescent="0.35">
      <c r="E13" s="2">
        <v>9</v>
      </c>
      <c r="F13" s="2">
        <v>7.46</v>
      </c>
      <c r="G13" s="6">
        <f t="shared" si="0"/>
        <v>6.54</v>
      </c>
      <c r="H13" s="6">
        <f t="shared" si="1"/>
        <v>2.8840315031266014E-7</v>
      </c>
    </row>
    <row r="14" spans="5:8" ht="18" x14ac:dyDescent="0.35">
      <c r="E14" s="2">
        <v>10</v>
      </c>
      <c r="F14" s="2">
        <v>6.52</v>
      </c>
      <c r="G14" s="6">
        <f t="shared" si="0"/>
        <v>7.48</v>
      </c>
      <c r="H14" s="6">
        <f t="shared" si="1"/>
        <v>3.3113112148259005E-8</v>
      </c>
    </row>
    <row r="15" spans="5:8" ht="18" x14ac:dyDescent="0.35">
      <c r="E15" s="2">
        <v>11</v>
      </c>
      <c r="F15" s="2">
        <v>6.13</v>
      </c>
      <c r="G15" s="6">
        <f t="shared" si="0"/>
        <v>7.87</v>
      </c>
      <c r="H15" s="6">
        <f t="shared" si="1"/>
        <v>1.3489628825916498E-8</v>
      </c>
    </row>
    <row r="16" spans="5:8" ht="18" x14ac:dyDescent="0.35">
      <c r="E16" s="2">
        <v>12</v>
      </c>
      <c r="F16" s="2">
        <v>5.89</v>
      </c>
      <c r="G16" s="6">
        <f t="shared" si="0"/>
        <v>8.11</v>
      </c>
      <c r="H16" s="6">
        <f t="shared" si="1"/>
        <v>7.7624711662869124E-9</v>
      </c>
    </row>
    <row r="17" spans="5:8" ht="18" x14ac:dyDescent="0.35">
      <c r="E17" s="2">
        <v>13</v>
      </c>
      <c r="F17" s="2">
        <v>5.44</v>
      </c>
      <c r="G17" s="6">
        <f t="shared" si="0"/>
        <v>8.5599999999999987</v>
      </c>
      <c r="H17" s="6">
        <f t="shared" si="1"/>
        <v>2.7542287033381667E-9</v>
      </c>
    </row>
    <row r="18" spans="5:8" ht="18" x14ac:dyDescent="0.35">
      <c r="E18" s="2">
        <v>14</v>
      </c>
      <c r="F18" s="2">
        <v>5.26</v>
      </c>
      <c r="G18" s="6">
        <f t="shared" si="0"/>
        <v>8.74</v>
      </c>
      <c r="H18" s="6">
        <f t="shared" si="1"/>
        <v>1.8197008586099804E-9</v>
      </c>
    </row>
    <row r="19" spans="5:8" ht="18" x14ac:dyDescent="0.35">
      <c r="E19" s="2">
        <v>15</v>
      </c>
      <c r="F19" s="2">
        <v>5.05</v>
      </c>
      <c r="G19" s="6">
        <f t="shared" si="0"/>
        <v>8.9499999999999993</v>
      </c>
      <c r="H19" s="6">
        <f t="shared" si="1"/>
        <v>1.1220184543019636E-9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45B8-BD45-4CA2-9192-EE8B0A0BEF63}">
  <dimension ref="D2:G12"/>
  <sheetViews>
    <sheetView workbookViewId="0">
      <selection activeCell="J8" sqref="J8"/>
    </sheetView>
  </sheetViews>
  <sheetFormatPr defaultRowHeight="14.4" x14ac:dyDescent="0.3"/>
  <cols>
    <col min="5" max="5" width="10.44140625" customWidth="1"/>
  </cols>
  <sheetData>
    <row r="2" spans="4:7" ht="18" x14ac:dyDescent="0.35">
      <c r="D2" s="3" t="s">
        <v>18</v>
      </c>
      <c r="E2" s="3" t="s">
        <v>19</v>
      </c>
      <c r="F2" s="3" t="s">
        <v>20</v>
      </c>
      <c r="G2" s="3" t="s">
        <v>21</v>
      </c>
    </row>
    <row r="3" spans="4:7" ht="18" x14ac:dyDescent="0.35">
      <c r="D3" s="2">
        <v>0</v>
      </c>
      <c r="E3" s="8">
        <v>1.2544999999999999</v>
      </c>
      <c r="F3" s="2"/>
      <c r="G3" s="6">
        <f>E$3*(1-EXP(-0.18*D3))</f>
        <v>0</v>
      </c>
    </row>
    <row r="4" spans="4:7" ht="18" x14ac:dyDescent="0.35">
      <c r="D4" s="2">
        <v>10</v>
      </c>
      <c r="E4" s="8">
        <v>1.2233000000000001</v>
      </c>
      <c r="F4" s="6">
        <f>-(E4-E3)/(D4-D3)</f>
        <v>3.1199999999999895E-3</v>
      </c>
      <c r="G4" s="6">
        <f t="shared" ref="G4:G12" si="0">E$3*(1-EXP(-0.18*D4))</f>
        <v>1.0471325447260196</v>
      </c>
    </row>
    <row r="5" spans="4:7" ht="18" x14ac:dyDescent="0.35">
      <c r="D5" s="2">
        <v>20</v>
      </c>
      <c r="E5" s="8">
        <v>1.2143999999999999</v>
      </c>
      <c r="F5" s="6">
        <f t="shared" ref="F5:F12" si="1">-(E5-E4)/(D5-D4)</f>
        <v>8.9000000000001296E-4</v>
      </c>
      <c r="G5" s="6">
        <f t="shared" si="0"/>
        <v>1.2202223901898714</v>
      </c>
    </row>
    <row r="6" spans="4:7" ht="18" x14ac:dyDescent="0.35">
      <c r="D6" s="2">
        <v>30</v>
      </c>
      <c r="E6" s="8">
        <v>1.1835</v>
      </c>
      <c r="F6" s="6">
        <f t="shared" si="1"/>
        <v>3.0899999999999929E-3</v>
      </c>
      <c r="G6" s="6">
        <f t="shared" si="0"/>
        <v>1.2488339492074925</v>
      </c>
    </row>
    <row r="7" spans="4:7" ht="18" x14ac:dyDescent="0.35">
      <c r="D7" s="2">
        <v>40</v>
      </c>
      <c r="E7" s="8">
        <v>1.1765000000000001</v>
      </c>
      <c r="F7" s="6">
        <f t="shared" si="1"/>
        <v>6.9999999999998948E-4</v>
      </c>
      <c r="G7" s="6">
        <f t="shared" si="0"/>
        <v>1.2535634081033913</v>
      </c>
    </row>
    <row r="8" spans="4:7" ht="18" x14ac:dyDescent="0.35">
      <c r="D8" s="2">
        <v>50</v>
      </c>
      <c r="E8" s="8">
        <v>1.1632</v>
      </c>
      <c r="F8" s="6">
        <f t="shared" si="1"/>
        <v>1.3300000000000089E-3</v>
      </c>
      <c r="G8" s="6">
        <f t="shared" si="0"/>
        <v>1.2543451824007732</v>
      </c>
    </row>
    <row r="9" spans="4:7" ht="18" x14ac:dyDescent="0.35">
      <c r="D9" s="2">
        <v>60</v>
      </c>
      <c r="E9" s="8">
        <v>1.1624000000000001</v>
      </c>
      <c r="F9" s="6">
        <f t="shared" si="1"/>
        <v>7.9999999999991184E-5</v>
      </c>
      <c r="G9" s="6">
        <f t="shared" si="0"/>
        <v>1.2544744088229707</v>
      </c>
    </row>
    <row r="10" spans="4:7" ht="18" x14ac:dyDescent="0.35">
      <c r="D10" s="2">
        <v>70</v>
      </c>
      <c r="E10" s="8">
        <v>1.1601999999999999</v>
      </c>
      <c r="F10" s="6">
        <f t="shared" si="1"/>
        <v>2.2000000000002017E-4</v>
      </c>
      <c r="G10" s="6">
        <f t="shared" si="0"/>
        <v>1.2544957698068888</v>
      </c>
    </row>
    <row r="11" spans="4:7" ht="18" x14ac:dyDescent="0.35">
      <c r="D11" s="2">
        <v>80</v>
      </c>
      <c r="E11" s="8">
        <v>1.1597999999999999</v>
      </c>
      <c r="F11" s="6">
        <f t="shared" si="1"/>
        <v>3.9999999999995592E-5</v>
      </c>
      <c r="G11" s="6">
        <f t="shared" si="0"/>
        <v>1.2544993007537817</v>
      </c>
    </row>
    <row r="12" spans="4:7" ht="18" x14ac:dyDescent="0.35">
      <c r="D12" s="2">
        <v>90</v>
      </c>
      <c r="E12" s="8">
        <v>1.1596</v>
      </c>
      <c r="F12" s="6">
        <f t="shared" si="1"/>
        <v>1.9999999999997796E-5</v>
      </c>
      <c r="G12" s="6">
        <f t="shared" si="0"/>
        <v>1.2544998844153774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0EF9A-D327-4AD9-8598-691F1D275175}">
  <dimension ref="D2:M21"/>
  <sheetViews>
    <sheetView workbookViewId="0">
      <selection activeCell="L14" sqref="L14"/>
    </sheetView>
  </sheetViews>
  <sheetFormatPr defaultRowHeight="14.4" x14ac:dyDescent="0.3"/>
  <cols>
    <col min="4" max="4" width="8.6640625" bestFit="1" customWidth="1"/>
    <col min="5" max="5" width="15.77734375" bestFit="1" customWidth="1"/>
    <col min="6" max="6" width="16.5546875" bestFit="1" customWidth="1"/>
    <col min="7" max="7" width="16.5546875" customWidth="1"/>
    <col min="9" max="9" width="10.33203125" customWidth="1"/>
    <col min="10" max="10" width="9.77734375" bestFit="1" customWidth="1"/>
    <col min="11" max="11" width="15.5546875" bestFit="1" customWidth="1"/>
    <col min="12" max="12" width="16.44140625" customWidth="1"/>
    <col min="13" max="13" width="14.33203125" bestFit="1" customWidth="1"/>
  </cols>
  <sheetData>
    <row r="2" spans="4:13" ht="18" x14ac:dyDescent="0.35">
      <c r="D2" s="3" t="s">
        <v>22</v>
      </c>
      <c r="E2" s="3" t="s">
        <v>23</v>
      </c>
      <c r="F2" s="3" t="s">
        <v>24</v>
      </c>
      <c r="G2" s="9"/>
    </row>
    <row r="3" spans="4:13" ht="36" x14ac:dyDescent="0.35">
      <c r="D3" s="2">
        <v>0</v>
      </c>
      <c r="E3" s="6">
        <f>SIN(RADIANS(D3))</f>
        <v>0</v>
      </c>
      <c r="F3" s="6">
        <f>COS(RADIANS(D3))</f>
        <v>1</v>
      </c>
      <c r="G3" s="10"/>
      <c r="I3" s="3" t="s">
        <v>25</v>
      </c>
      <c r="J3" s="3" t="s">
        <v>25</v>
      </c>
      <c r="K3" s="3" t="s">
        <v>26</v>
      </c>
      <c r="L3" s="4" t="s">
        <v>27</v>
      </c>
      <c r="M3" s="4" t="s">
        <v>28</v>
      </c>
    </row>
    <row r="4" spans="4:13" ht="18" x14ac:dyDescent="0.35">
      <c r="D4" s="2">
        <v>10</v>
      </c>
      <c r="E4" s="6">
        <f t="shared" ref="E4:E21" si="0">SIN(RADIANS(D4))</f>
        <v>0.17364817766693033</v>
      </c>
      <c r="F4" s="6">
        <f t="shared" ref="F4:F21" si="1">COS(RADIANS(D4))</f>
        <v>0.98480775301220802</v>
      </c>
      <c r="G4" s="10"/>
      <c r="I4" s="2">
        <v>0</v>
      </c>
      <c r="J4" s="6">
        <v>0</v>
      </c>
      <c r="K4" s="6">
        <f>TAN(J4)</f>
        <v>0</v>
      </c>
      <c r="L4" s="12">
        <f>ATAN(K4)</f>
        <v>0</v>
      </c>
      <c r="M4" s="6">
        <f>DEGREES(J4)</f>
        <v>0</v>
      </c>
    </row>
    <row r="5" spans="4:13" ht="18" x14ac:dyDescent="0.35">
      <c r="D5" s="2">
        <v>20</v>
      </c>
      <c r="E5" s="6">
        <f t="shared" si="0"/>
        <v>0.34202014332566871</v>
      </c>
      <c r="F5" s="6">
        <f t="shared" si="1"/>
        <v>0.93969262078590843</v>
      </c>
      <c r="G5" s="10"/>
      <c r="I5" s="2" t="s">
        <v>29</v>
      </c>
      <c r="J5" s="6">
        <f>PI()/6</f>
        <v>0.52359877559829882</v>
      </c>
      <c r="K5" s="6">
        <f>TAN(J5)</f>
        <v>0.57735026918962573</v>
      </c>
      <c r="L5" s="11">
        <f t="shared" ref="L5:L8" si="2">ATAN(K5)</f>
        <v>0.52359877559829882</v>
      </c>
      <c r="M5" s="6">
        <f t="shared" ref="M5:M8" si="3">DEGREES(J5)</f>
        <v>29.999999999999996</v>
      </c>
    </row>
    <row r="6" spans="4:13" ht="18" x14ac:dyDescent="0.35">
      <c r="D6" s="2">
        <v>30</v>
      </c>
      <c r="E6" s="6">
        <f t="shared" si="0"/>
        <v>0.49999999999999994</v>
      </c>
      <c r="F6" s="6">
        <f t="shared" si="1"/>
        <v>0.86602540378443871</v>
      </c>
      <c r="G6" s="10"/>
      <c r="I6" s="2" t="s">
        <v>30</v>
      </c>
      <c r="J6" s="6">
        <f>PI()/4</f>
        <v>0.78539816339744828</v>
      </c>
      <c r="K6" s="6">
        <f>TAN(J6)</f>
        <v>0.99999999999999989</v>
      </c>
      <c r="L6" s="11">
        <f t="shared" si="2"/>
        <v>0.78539816339744828</v>
      </c>
      <c r="M6" s="6">
        <f t="shared" si="3"/>
        <v>45</v>
      </c>
    </row>
    <row r="7" spans="4:13" ht="18" x14ac:dyDescent="0.35">
      <c r="D7" s="2">
        <v>40</v>
      </c>
      <c r="E7" s="6">
        <f t="shared" si="0"/>
        <v>0.64278760968653925</v>
      </c>
      <c r="F7" s="6">
        <f t="shared" si="1"/>
        <v>0.76604444311897801</v>
      </c>
      <c r="G7" s="10"/>
      <c r="I7" s="2" t="s">
        <v>31</v>
      </c>
      <c r="J7" s="6">
        <f>PI()/3</f>
        <v>1.0471975511965976</v>
      </c>
      <c r="K7" s="6">
        <f>TAN(J7)</f>
        <v>1.7320508075688767</v>
      </c>
      <c r="L7" s="11">
        <f t="shared" si="2"/>
        <v>1.0471975511965976</v>
      </c>
      <c r="M7" s="6">
        <f t="shared" si="3"/>
        <v>59.999999999999993</v>
      </c>
    </row>
    <row r="8" spans="4:13" ht="18" x14ac:dyDescent="0.35">
      <c r="D8" s="2">
        <v>50</v>
      </c>
      <c r="E8" s="6">
        <f t="shared" si="0"/>
        <v>0.76604444311897801</v>
      </c>
      <c r="F8" s="6">
        <f t="shared" si="1"/>
        <v>0.64278760968653936</v>
      </c>
      <c r="G8" s="10"/>
      <c r="I8" s="2" t="s">
        <v>32</v>
      </c>
      <c r="J8" s="6">
        <f>PI()/2</f>
        <v>1.5707963267948966</v>
      </c>
      <c r="K8" s="6">
        <f>TAN(J8)</f>
        <v>1.6324552277619072E+16</v>
      </c>
      <c r="L8" s="11">
        <f t="shared" si="2"/>
        <v>1.5707963267948966</v>
      </c>
      <c r="M8" s="6">
        <f t="shared" si="3"/>
        <v>90</v>
      </c>
    </row>
    <row r="9" spans="4:13" ht="18" x14ac:dyDescent="0.35">
      <c r="D9" s="2">
        <v>60</v>
      </c>
      <c r="E9" s="6">
        <f t="shared" si="0"/>
        <v>0.8660254037844386</v>
      </c>
      <c r="F9" s="6">
        <f t="shared" si="1"/>
        <v>0.50000000000000011</v>
      </c>
      <c r="G9" s="10"/>
    </row>
    <row r="10" spans="4:13" ht="18" x14ac:dyDescent="0.35">
      <c r="D10" s="2">
        <v>70</v>
      </c>
      <c r="E10" s="6">
        <f t="shared" si="0"/>
        <v>0.93969262078590832</v>
      </c>
      <c r="F10" s="6">
        <f t="shared" si="1"/>
        <v>0.34202014332566882</v>
      </c>
      <c r="G10" s="10"/>
    </row>
    <row r="11" spans="4:13" ht="18" x14ac:dyDescent="0.35">
      <c r="D11" s="2">
        <v>80</v>
      </c>
      <c r="E11" s="6">
        <f t="shared" si="0"/>
        <v>0.98480775301220802</v>
      </c>
      <c r="F11" s="6">
        <f t="shared" si="1"/>
        <v>0.17364817766693041</v>
      </c>
      <c r="G11" s="10"/>
    </row>
    <row r="12" spans="4:13" ht="18" x14ac:dyDescent="0.35">
      <c r="D12" s="2">
        <v>90</v>
      </c>
      <c r="E12" s="6">
        <f t="shared" si="0"/>
        <v>1</v>
      </c>
      <c r="F12" s="6">
        <f t="shared" si="1"/>
        <v>6.1257422745431001E-17</v>
      </c>
      <c r="G12" s="10"/>
    </row>
    <row r="13" spans="4:13" ht="18" x14ac:dyDescent="0.35">
      <c r="D13" s="2">
        <v>100</v>
      </c>
      <c r="E13" s="6">
        <f t="shared" si="0"/>
        <v>0.98480775301220802</v>
      </c>
      <c r="F13" s="6">
        <f t="shared" si="1"/>
        <v>-0.1736481776669303</v>
      </c>
      <c r="G13" s="10"/>
    </row>
    <row r="14" spans="4:13" ht="18" x14ac:dyDescent="0.35">
      <c r="D14" s="2">
        <v>110</v>
      </c>
      <c r="E14" s="6">
        <f t="shared" si="0"/>
        <v>0.93969262078590843</v>
      </c>
      <c r="F14" s="6">
        <f t="shared" si="1"/>
        <v>-0.34202014332566871</v>
      </c>
      <c r="G14" s="10"/>
    </row>
    <row r="15" spans="4:13" ht="18" x14ac:dyDescent="0.35">
      <c r="D15" s="2">
        <v>120</v>
      </c>
      <c r="E15" s="6">
        <f t="shared" si="0"/>
        <v>0.86602540378443871</v>
      </c>
      <c r="F15" s="6">
        <f t="shared" si="1"/>
        <v>-0.49999999999999978</v>
      </c>
      <c r="G15" s="10"/>
    </row>
    <row r="16" spans="4:13" ht="18" x14ac:dyDescent="0.35">
      <c r="D16" s="2">
        <v>130</v>
      </c>
      <c r="E16" s="6">
        <f t="shared" si="0"/>
        <v>0.76604444311897801</v>
      </c>
      <c r="F16" s="6">
        <f t="shared" si="1"/>
        <v>-0.64278760968653936</v>
      </c>
      <c r="G16" s="10"/>
    </row>
    <row r="17" spans="4:7" ht="18" x14ac:dyDescent="0.35">
      <c r="D17" s="2">
        <v>140</v>
      </c>
      <c r="E17" s="6">
        <f t="shared" si="0"/>
        <v>0.64278760968653947</v>
      </c>
      <c r="F17" s="6">
        <f t="shared" si="1"/>
        <v>-0.7660444431189779</v>
      </c>
      <c r="G17" s="10"/>
    </row>
    <row r="18" spans="4:7" ht="18" x14ac:dyDescent="0.35">
      <c r="D18" s="2">
        <v>150</v>
      </c>
      <c r="E18" s="6">
        <f t="shared" si="0"/>
        <v>0.49999999999999994</v>
      </c>
      <c r="F18" s="6">
        <f t="shared" si="1"/>
        <v>-0.86602540378443871</v>
      </c>
      <c r="G18" s="10"/>
    </row>
    <row r="19" spans="4:7" ht="18" x14ac:dyDescent="0.35">
      <c r="D19" s="2">
        <v>160</v>
      </c>
      <c r="E19" s="6">
        <f t="shared" si="0"/>
        <v>0.34202014332566888</v>
      </c>
      <c r="F19" s="6">
        <f t="shared" si="1"/>
        <v>-0.93969262078590832</v>
      </c>
      <c r="G19" s="10"/>
    </row>
    <row r="20" spans="4:7" ht="18" x14ac:dyDescent="0.35">
      <c r="D20" s="2">
        <v>170</v>
      </c>
      <c r="E20" s="6">
        <f t="shared" si="0"/>
        <v>0.17364817766693028</v>
      </c>
      <c r="F20" s="6">
        <f t="shared" si="1"/>
        <v>-0.98480775301220802</v>
      </c>
      <c r="G20" s="10"/>
    </row>
    <row r="21" spans="4:7" ht="18" x14ac:dyDescent="0.35">
      <c r="D21" s="2">
        <v>180</v>
      </c>
      <c r="E21" s="6">
        <f t="shared" si="0"/>
        <v>1.22514845490862E-16</v>
      </c>
      <c r="F21" s="6">
        <f t="shared" si="1"/>
        <v>-1</v>
      </c>
      <c r="G21" s="1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DC701-8301-4B1C-BDEE-9FA2C72AAFF7}">
  <dimension ref="E3:H14"/>
  <sheetViews>
    <sheetView zoomScale="102" workbookViewId="0">
      <selection activeCell="H4" sqref="H4"/>
    </sheetView>
  </sheetViews>
  <sheetFormatPr defaultRowHeight="14.4" x14ac:dyDescent="0.3"/>
  <cols>
    <col min="5" max="7" width="9" bestFit="1" customWidth="1"/>
    <col min="8" max="8" width="11.6640625" bestFit="1" customWidth="1"/>
  </cols>
  <sheetData>
    <row r="3" spans="5:8" ht="19.8" x14ac:dyDescent="0.35">
      <c r="E3" s="3" t="s">
        <v>33</v>
      </c>
      <c r="F3" s="3" t="s">
        <v>35</v>
      </c>
      <c r="G3" s="3" t="s">
        <v>37</v>
      </c>
      <c r="H3" s="3" t="s">
        <v>34</v>
      </c>
    </row>
    <row r="4" spans="5:8" ht="18" x14ac:dyDescent="0.35">
      <c r="E4" s="2">
        <v>10</v>
      </c>
      <c r="F4" s="6">
        <f t="shared" ref="F4:F11" si="0">E4/100</f>
        <v>0.1</v>
      </c>
      <c r="G4" s="6">
        <f t="shared" ref="G4:G11" si="1">PI()*(F4/2)^2</f>
        <v>7.8539816339744835E-3</v>
      </c>
      <c r="H4" s="6">
        <f t="shared" ref="H4:H11" si="2">15*10^4*F4^1.4</f>
        <v>5971.6075583024622</v>
      </c>
    </row>
    <row r="5" spans="5:8" ht="18" x14ac:dyDescent="0.35">
      <c r="E5" s="2">
        <v>20</v>
      </c>
      <c r="F5" s="6">
        <f t="shared" si="0"/>
        <v>0.2</v>
      </c>
      <c r="G5" s="6">
        <f t="shared" si="1"/>
        <v>3.1415926535897934E-2</v>
      </c>
      <c r="H5" s="6">
        <f t="shared" si="2"/>
        <v>15759.166826422606</v>
      </c>
    </row>
    <row r="6" spans="5:8" ht="18" x14ac:dyDescent="0.35">
      <c r="E6" s="2">
        <v>30</v>
      </c>
      <c r="F6" s="6">
        <f t="shared" si="0"/>
        <v>0.3</v>
      </c>
      <c r="G6" s="6">
        <f t="shared" si="1"/>
        <v>7.0685834705770348E-2</v>
      </c>
      <c r="H6" s="6">
        <f t="shared" si="2"/>
        <v>27801.038275533534</v>
      </c>
    </row>
    <row r="7" spans="5:8" ht="18" x14ac:dyDescent="0.35">
      <c r="E7" s="2">
        <v>40</v>
      </c>
      <c r="F7" s="6">
        <f t="shared" si="0"/>
        <v>0.4</v>
      </c>
      <c r="G7" s="6">
        <f t="shared" si="1"/>
        <v>0.12566370614359174</v>
      </c>
      <c r="H7" s="6">
        <f t="shared" si="2"/>
        <v>41588.690589308782</v>
      </c>
    </row>
    <row r="8" spans="5:8" ht="18" x14ac:dyDescent="0.35">
      <c r="E8" s="2">
        <v>50</v>
      </c>
      <c r="F8" s="6">
        <f t="shared" si="0"/>
        <v>0.5</v>
      </c>
      <c r="G8" s="6">
        <f t="shared" si="1"/>
        <v>0.19634954084936207</v>
      </c>
      <c r="H8" s="6">
        <f t="shared" si="2"/>
        <v>56839.371244139933</v>
      </c>
    </row>
    <row r="9" spans="5:8" ht="18" x14ac:dyDescent="0.35">
      <c r="E9" s="2">
        <v>60</v>
      </c>
      <c r="F9" s="6">
        <f t="shared" si="0"/>
        <v>0.6</v>
      </c>
      <c r="G9" s="6">
        <f t="shared" si="1"/>
        <v>0.28274333882308139</v>
      </c>
      <c r="H9" s="6">
        <f t="shared" si="2"/>
        <v>73367.379864533053</v>
      </c>
    </row>
    <row r="10" spans="5:8" ht="18" x14ac:dyDescent="0.35">
      <c r="E10" s="2">
        <v>70</v>
      </c>
      <c r="F10" s="6">
        <f t="shared" si="0"/>
        <v>0.7</v>
      </c>
      <c r="G10" s="6">
        <f t="shared" si="1"/>
        <v>0.38484510006474959</v>
      </c>
      <c r="H10" s="6">
        <f t="shared" si="2"/>
        <v>91039.217260017947</v>
      </c>
    </row>
    <row r="11" spans="5:8" ht="18" x14ac:dyDescent="0.35">
      <c r="E11" s="2">
        <v>80</v>
      </c>
      <c r="F11" s="6">
        <f t="shared" si="0"/>
        <v>0.8</v>
      </c>
      <c r="G11" s="6">
        <f t="shared" si="1"/>
        <v>0.50265482457436694</v>
      </c>
      <c r="H11" s="6">
        <f t="shared" si="2"/>
        <v>109753.21246255834</v>
      </c>
    </row>
    <row r="14" spans="5:8" ht="18" x14ac:dyDescent="0.35">
      <c r="E14" s="7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7</vt:i4>
      </vt:variant>
    </vt:vector>
  </HeadingPairs>
  <TitlesOfParts>
    <vt:vector size="7" baseType="lpstr">
      <vt:lpstr>Παραδειγμα 1</vt:lpstr>
      <vt:lpstr>Παραδειγμα 2</vt:lpstr>
      <vt:lpstr>Παράδειγμα 3</vt:lpstr>
      <vt:lpstr>Παράδειγμα 4</vt:lpstr>
      <vt:lpstr>Παράδειγμα 5</vt:lpstr>
      <vt:lpstr>Παράδειγμα 6</vt:lpstr>
      <vt:lpstr>Παράδειγμα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30697</dc:creator>
  <cp:lastModifiedBy>30697</cp:lastModifiedBy>
  <dcterms:created xsi:type="dcterms:W3CDTF">2020-10-16T12:05:29Z</dcterms:created>
  <dcterms:modified xsi:type="dcterms:W3CDTF">2021-12-03T10:09:11Z</dcterms:modified>
</cp:coreProperties>
</file>